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5440" windowHeight="8505"/>
  </bookViews>
  <sheets>
    <sheet name="Расчет стоимости" sheetId="1" r:id="rId1"/>
  </sheets>
  <definedNames>
    <definedName name="_xlnm.Print_Area" localSheetId="0">'Расчет стоимости'!$A$1:$R$34</definedName>
  </definedNames>
  <calcPr calcId="145621"/>
</workbook>
</file>

<file path=xl/calcChain.xml><?xml version="1.0" encoding="utf-8"?>
<calcChain xmlns="http://schemas.openxmlformats.org/spreadsheetml/2006/main">
  <c r="R19" i="1" l="1"/>
  <c r="Q26" i="1" l="1"/>
  <c r="Q27" i="1" s="1"/>
  <c r="Q22" i="1"/>
  <c r="R18" i="1"/>
  <c r="Q18" i="1" s="1"/>
  <c r="R17" i="1"/>
  <c r="R16" i="1"/>
  <c r="Q16" i="1" s="1"/>
  <c r="Q23" i="1" s="1"/>
  <c r="Q15" i="1" l="1"/>
  <c r="Q19" i="1"/>
  <c r="R20" i="1"/>
  <c r="Q20" i="1" s="1"/>
  <c r="R21" i="1" l="1"/>
  <c r="R22" i="1" s="1"/>
  <c r="R25" i="1" s="1"/>
  <c r="R26" i="1" l="1"/>
  <c r="R27" i="1" s="1"/>
</calcChain>
</file>

<file path=xl/sharedStrings.xml><?xml version="1.0" encoding="utf-8"?>
<sst xmlns="http://schemas.openxmlformats.org/spreadsheetml/2006/main" count="35" uniqueCount="35">
  <si>
    <t xml:space="preserve"> ООО "Газпром добыча Ноябрьск"</t>
  </si>
  <si>
    <t>1. Технология ручной дуговой сварки электродами с основным видом покрытия угловых соединений прямых врезок при строительстве, реконструкции и капитальном ремонте трубопроводов</t>
  </si>
  <si>
    <t>2. Технология ремонта ручной дуговой сваркой электродами с основным видом покрытия угловых соединений прямых врезок при строительстве, реконструкции и капитальном ремонте трубопроводов</t>
  </si>
  <si>
    <t>3. Технология ручной дуговой сварки электродами с основным видом покрытия неповоротных кольцевых стыковых сварных соединений при строительстве, реконструкции и ремонте трубопроводов</t>
  </si>
  <si>
    <t xml:space="preserve">4. Технология ремонта ручной дуговой сваркой электродами с основным видом покрытия неповоротных кольцевых стыковых соединений труб при строительстве, реконструкции и капитальном ремонте трубопроводов  </t>
  </si>
  <si>
    <t xml:space="preserve">5. Технология ручной аргонодуговой сварки неплавящимся электродом неповоротных кольцевых стыковых сварных соединений при строительстве, реконструкции и капитальном ремонте трубопроводов </t>
  </si>
  <si>
    <t>№  п/п</t>
  </si>
  <si>
    <t>Наименование статей затрат</t>
  </si>
  <si>
    <t>Сумма,                 руб.</t>
  </si>
  <si>
    <t>Сумма затрат на  аттестацию,                               руб.</t>
  </si>
  <si>
    <t>Затраты на оплату труда работников непосредственно связанных с аттестацией</t>
  </si>
  <si>
    <t>Страховые взносы на обязательное социальное страхование</t>
  </si>
  <si>
    <t>Амортизация</t>
  </si>
  <si>
    <t>Накладные расходы</t>
  </si>
  <si>
    <t>Плановая себестоимость</t>
  </si>
  <si>
    <t>На развитие</t>
  </si>
  <si>
    <t>54,32% от п.1</t>
  </si>
  <si>
    <t xml:space="preserve">Итого затрат за аттестацию </t>
  </si>
  <si>
    <t>технологии</t>
  </si>
  <si>
    <t xml:space="preserve">Экспертиза, оформление и регистрация Свидетельства в  НАКС  </t>
  </si>
  <si>
    <t>Командировочные расходы</t>
  </si>
  <si>
    <t>Итого затрат</t>
  </si>
  <si>
    <t>НДС</t>
  </si>
  <si>
    <t>(</t>
  </si>
  <si>
    <t>)</t>
  </si>
  <si>
    <t>Всего затрат за аттестацию</t>
  </si>
  <si>
    <t xml:space="preserve">Генеральный директор </t>
  </si>
  <si>
    <t>ООО "Газпром добыча Ноябрьск"</t>
  </si>
  <si>
    <t>___________________  К.В. Степовой</t>
  </si>
  <si>
    <t>М.П.</t>
  </si>
  <si>
    <t xml:space="preserve">        Заказчик                                                                                          Исполнитель</t>
  </si>
  <si>
    <t>Приложение 2 к договору №______________ от "__"____20  г.</t>
  </si>
  <si>
    <t>Расчет стоимости</t>
  </si>
  <si>
    <t xml:space="preserve">на  проведение производственной аттестации технологии сварки  </t>
  </si>
  <si>
    <t>Итого затрат на  аттестацию технологии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</si>
</sst>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#,##0.00_ ;\-#,##0.00\ "/>
    <numFmt numFmtId="165" formatCode="0.0%"/>
    <numFmt numFmtId="166" formatCode="_-* #,##0.00_р_._-;\-* #,##0.00_р_._-;_-* &quot;-&quot;_р_._-;_-@_-"/>
    <numFmt numFmtId="167" formatCode="#,##0.00_р_."/>
  </numFmts>
  <fonts count="10" x14ac:knownFonts="1">
    <font>
      <sz val="10"/>
      <name val="Arial Cyr"/>
      <charset val="204"/>
    </font>
    <font>
      <sz val="9"/>
      <name val="Arial Cyr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8" fillId="0" borderId="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10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9" fontId="5" fillId="2" borderId="1" xfId="0" applyNumberFormat="1" applyFont="1" applyFill="1" applyBorder="1" applyAlignment="1" applyProtection="1">
      <alignment horizontal="center" vertical="center"/>
      <protection locked="0"/>
    </xf>
    <xf numFmtId="41" fontId="5" fillId="0" borderId="8" xfId="0" applyNumberFormat="1" applyFont="1" applyBorder="1" applyAlignment="1">
      <alignment vertical="center"/>
    </xf>
    <xf numFmtId="164" fontId="5" fillId="0" borderId="8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41" fontId="5" fillId="0" borderId="1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2" fontId="5" fillId="0" borderId="8" xfId="0" applyNumberFormat="1" applyFont="1" applyBorder="1" applyAlignment="1">
      <alignment horizontal="center" vertical="center"/>
    </xf>
    <xf numFmtId="167" fontId="5" fillId="0" borderId="8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0" xfId="0"/>
    <xf numFmtId="0" fontId="5" fillId="0" borderId="10" xfId="0" applyFont="1" applyBorder="1" applyAlignment="1">
      <alignment horizontal="center" vertical="center"/>
    </xf>
    <xf numFmtId="41" fontId="5" fillId="0" borderId="9" xfId="0" applyNumberFormat="1" applyFont="1" applyBorder="1" applyAlignment="1">
      <alignment vertical="center"/>
    </xf>
    <xf numFmtId="164" fontId="5" fillId="0" borderId="9" xfId="0" applyNumberFormat="1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horizontal="right" vertical="center"/>
    </xf>
    <xf numFmtId="165" fontId="5" fillId="0" borderId="15" xfId="0" applyNumberFormat="1" applyFont="1" applyBorder="1" applyAlignment="1">
      <alignment vertical="center"/>
    </xf>
    <xf numFmtId="41" fontId="5" fillId="0" borderId="13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165" fontId="5" fillId="3" borderId="15" xfId="0" applyNumberFormat="1" applyFont="1" applyFill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8" xfId="0" applyFont="1" applyBorder="1" applyAlignment="1">
      <alignment horizontal="right" vertical="center"/>
    </xf>
    <xf numFmtId="9" fontId="5" fillId="2" borderId="18" xfId="0" applyNumberFormat="1" applyFont="1" applyFill="1" applyBorder="1" applyAlignment="1" applyProtection="1">
      <alignment horizontal="center" vertical="center"/>
      <protection locked="0"/>
    </xf>
    <xf numFmtId="41" fontId="5" fillId="0" borderId="19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166" fontId="5" fillId="0" borderId="9" xfId="0" applyNumberFormat="1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right" vertical="center"/>
    </xf>
    <xf numFmtId="9" fontId="5" fillId="2" borderId="11" xfId="0" applyNumberFormat="1" applyFont="1" applyFill="1" applyBorder="1" applyAlignment="1" applyProtection="1">
      <alignment horizontal="center" vertical="center"/>
      <protection locked="0"/>
    </xf>
    <xf numFmtId="41" fontId="5" fillId="0" borderId="11" xfId="0" applyNumberFormat="1" applyFont="1" applyBorder="1" applyAlignment="1">
      <alignment vertical="center"/>
    </xf>
    <xf numFmtId="9" fontId="5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>
      <alignment vertical="center"/>
    </xf>
    <xf numFmtId="166" fontId="5" fillId="0" borderId="15" xfId="0" applyNumberFormat="1" applyFont="1" applyBorder="1" applyAlignment="1">
      <alignment vertical="center"/>
    </xf>
    <xf numFmtId="167" fontId="5" fillId="0" borderId="13" xfId="0" applyNumberFormat="1" applyFont="1" applyBorder="1" applyAlignment="1">
      <alignment vertical="center"/>
    </xf>
    <xf numFmtId="0" fontId="5" fillId="0" borderId="0" xfId="0" applyFont="1" applyAlignment="1">
      <alignment horizontal="left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2" fontId="3" fillId="0" borderId="0" xfId="0" applyNumberFormat="1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</sheetPr>
  <dimension ref="A1:U71"/>
  <sheetViews>
    <sheetView tabSelected="1" view="pageBreakPreview" zoomScale="115" zoomScaleNormal="100" zoomScaleSheetLayoutView="115" workbookViewId="0">
      <selection activeCell="V29" sqref="V29"/>
    </sheetView>
  </sheetViews>
  <sheetFormatPr defaultRowHeight="12.75" zeroHeight="1" x14ac:dyDescent="0.2"/>
  <cols>
    <col min="1" max="1" width="4.5703125" customWidth="1"/>
    <col min="2" max="2" width="5.7109375" customWidth="1"/>
    <col min="3" max="3" width="1.85546875" customWidth="1"/>
    <col min="4" max="4" width="12" customWidth="1"/>
    <col min="5" max="5" width="2.42578125" customWidth="1"/>
    <col min="6" max="6" width="6.85546875" customWidth="1"/>
    <col min="7" max="7" width="4.7109375" customWidth="1"/>
    <col min="8" max="8" width="7.42578125" customWidth="1"/>
    <col min="9" max="9" width="7.7109375" customWidth="1"/>
    <col min="10" max="10" width="2.7109375" customWidth="1"/>
    <col min="11" max="11" width="1.85546875" customWidth="1"/>
    <col min="12" max="12" width="4.28515625" customWidth="1"/>
    <col min="13" max="13" width="3.140625" customWidth="1"/>
    <col min="14" max="16" width="6.7109375" customWidth="1"/>
    <col min="17" max="17" width="12.7109375" hidden="1" customWidth="1"/>
    <col min="18" max="18" width="23.5703125" customWidth="1"/>
    <col min="19" max="19" width="0" hidden="1" customWidth="1"/>
    <col min="20" max="20" width="2.28515625" customWidth="1"/>
  </cols>
  <sheetData>
    <row r="1" spans="1:21" s="1" customFormat="1" ht="12" x14ac:dyDescent="0.2">
      <c r="B1" s="2"/>
      <c r="C1" s="2"/>
      <c r="D1" s="2"/>
      <c r="E1" s="2"/>
      <c r="F1" s="2"/>
      <c r="G1" s="2"/>
      <c r="H1" s="2"/>
      <c r="I1" s="2"/>
      <c r="J1" s="2" t="s">
        <v>31</v>
      </c>
      <c r="K1" s="2"/>
      <c r="M1" s="2"/>
      <c r="N1" s="2"/>
      <c r="O1" s="2"/>
      <c r="P1" s="2"/>
      <c r="Q1" s="2"/>
      <c r="R1" s="2"/>
      <c r="S1" s="2"/>
      <c r="T1" s="2"/>
      <c r="U1" s="2"/>
    </row>
    <row r="2" spans="1:21" s="1" customFormat="1" ht="1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21" ht="18.7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  <c r="P3" s="5"/>
      <c r="Q3" s="5"/>
      <c r="R3" s="5"/>
    </row>
    <row r="4" spans="1:21" ht="18.75" customHeight="1" x14ac:dyDescent="0.2">
      <c r="A4" s="72" t="s">
        <v>32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</row>
    <row r="5" spans="1:21" s="7" customFormat="1" ht="18" customHeight="1" x14ac:dyDescent="0.2">
      <c r="A5" s="73" t="s">
        <v>33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6"/>
      <c r="T5" s="6"/>
    </row>
    <row r="6" spans="1:21" s="7" customFormat="1" ht="18" customHeight="1" x14ac:dyDescent="0.2">
      <c r="A6" s="73" t="s">
        <v>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6"/>
      <c r="T6" s="6"/>
    </row>
    <row r="7" spans="1:21" s="7" customFormat="1" ht="9.75" customHeight="1" x14ac:dyDescent="0.2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6"/>
      <c r="T7" s="6"/>
    </row>
    <row r="8" spans="1:21" s="7" customFormat="1" ht="24.75" hidden="1" customHeight="1" x14ac:dyDescent="0.2">
      <c r="A8" s="74" t="s">
        <v>1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6"/>
      <c r="T8" s="6"/>
    </row>
    <row r="9" spans="1:21" s="7" customFormat="1" ht="27" hidden="1" customHeight="1" x14ac:dyDescent="0.2">
      <c r="A9" s="75" t="s">
        <v>2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6"/>
      <c r="T9" s="6"/>
    </row>
    <row r="10" spans="1:21" s="7" customFormat="1" ht="24.75" hidden="1" customHeight="1" x14ac:dyDescent="0.2">
      <c r="A10" s="74" t="s">
        <v>3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6"/>
      <c r="T10" s="6"/>
    </row>
    <row r="11" spans="1:21" s="7" customFormat="1" ht="24" hidden="1" customHeight="1" x14ac:dyDescent="0.2">
      <c r="A11" s="75" t="s">
        <v>4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6"/>
      <c r="T11" s="6"/>
    </row>
    <row r="12" spans="1:21" s="7" customFormat="1" ht="24.75" hidden="1" customHeight="1" x14ac:dyDescent="0.2">
      <c r="A12" s="75" t="s">
        <v>5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6"/>
      <c r="T12" s="6"/>
    </row>
    <row r="13" spans="1:21" ht="16.5" thickBot="1" x14ac:dyDescent="0.25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</row>
    <row r="14" spans="1:21" s="9" customFormat="1" ht="48.75" customHeight="1" thickTop="1" thickBot="1" x14ac:dyDescent="0.25">
      <c r="A14" s="8" t="s">
        <v>6</v>
      </c>
      <c r="B14" s="77" t="s">
        <v>7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9"/>
      <c r="Q14" s="8" t="s">
        <v>8</v>
      </c>
      <c r="R14" s="8" t="s">
        <v>9</v>
      </c>
    </row>
    <row r="15" spans="1:21" s="9" customFormat="1" ht="30" customHeight="1" thickTop="1" x14ac:dyDescent="0.2">
      <c r="A15" s="34">
        <v>1</v>
      </c>
      <c r="B15" s="69" t="s">
        <v>10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1"/>
      <c r="Q15" s="35" t="e">
        <f>Q16+Q18</f>
        <v>#REF!</v>
      </c>
      <c r="R15" s="36"/>
      <c r="S15" s="10">
        <v>1000</v>
      </c>
    </row>
    <row r="16" spans="1:21" s="11" customFormat="1" ht="32.25" customHeight="1" x14ac:dyDescent="0.2">
      <c r="A16" s="37">
        <v>2</v>
      </c>
      <c r="B16" s="86" t="s">
        <v>11</v>
      </c>
      <c r="C16" s="87"/>
      <c r="D16" s="87"/>
      <c r="E16" s="87"/>
      <c r="F16" s="87"/>
      <c r="G16" s="87"/>
      <c r="H16" s="87"/>
      <c r="I16" s="87"/>
      <c r="J16" s="44"/>
      <c r="K16" s="88"/>
      <c r="L16" s="88"/>
      <c r="M16" s="44"/>
      <c r="N16" s="44"/>
      <c r="O16" s="44"/>
      <c r="P16" s="45"/>
      <c r="Q16" s="42" t="e">
        <f>R16*#REF!</f>
        <v>#REF!</v>
      </c>
      <c r="R16" s="43">
        <f>R15*0.002</f>
        <v>0</v>
      </c>
    </row>
    <row r="17" spans="1:20" s="11" customFormat="1" ht="18" customHeight="1" x14ac:dyDescent="0.2">
      <c r="A17" s="37">
        <v>3</v>
      </c>
      <c r="B17" s="38" t="s">
        <v>12</v>
      </c>
      <c r="C17" s="39"/>
      <c r="D17" s="39"/>
      <c r="E17" s="39"/>
      <c r="F17" s="39"/>
      <c r="G17" s="39"/>
      <c r="H17" s="40"/>
      <c r="I17" s="41"/>
      <c r="J17" s="39"/>
      <c r="K17" s="39"/>
      <c r="L17" s="39"/>
      <c r="M17" s="39"/>
      <c r="N17" s="39"/>
      <c r="O17" s="39"/>
      <c r="P17" s="39"/>
      <c r="Q17" s="42"/>
      <c r="R17" s="43">
        <f>R15*0.111</f>
        <v>0</v>
      </c>
    </row>
    <row r="18" spans="1:20" s="11" customFormat="1" ht="18" customHeight="1" x14ac:dyDescent="0.2">
      <c r="A18" s="37">
        <v>4</v>
      </c>
      <c r="B18" s="38" t="s">
        <v>13</v>
      </c>
      <c r="C18" s="39"/>
      <c r="D18" s="39"/>
      <c r="E18" s="39"/>
      <c r="F18" s="39"/>
      <c r="G18" s="39"/>
      <c r="H18" s="40"/>
      <c r="I18" s="46"/>
      <c r="J18" s="80"/>
      <c r="K18" s="80"/>
      <c r="L18" s="80"/>
      <c r="M18" s="80"/>
      <c r="N18" s="80"/>
      <c r="O18" s="80"/>
      <c r="P18" s="80"/>
      <c r="Q18" s="42" t="e">
        <f>R18*#REF!</f>
        <v>#REF!</v>
      </c>
      <c r="R18" s="43">
        <f>R15*0.9</f>
        <v>0</v>
      </c>
    </row>
    <row r="19" spans="1:20" s="12" customFormat="1" ht="18" customHeight="1" x14ac:dyDescent="0.2">
      <c r="A19" s="37">
        <v>5</v>
      </c>
      <c r="B19" s="38" t="s">
        <v>14</v>
      </c>
      <c r="C19" s="39"/>
      <c r="D19" s="39"/>
      <c r="E19" s="39"/>
      <c r="F19" s="39"/>
      <c r="G19" s="39"/>
      <c r="H19" s="40"/>
      <c r="I19" s="54"/>
      <c r="J19" s="39"/>
      <c r="K19" s="39"/>
      <c r="L19" s="39"/>
      <c r="M19" s="39"/>
      <c r="N19" s="39"/>
      <c r="O19" s="39"/>
      <c r="P19" s="39"/>
      <c r="Q19" s="42" t="e">
        <f>R19*#REF!</f>
        <v>#REF!</v>
      </c>
      <c r="R19" s="43">
        <f>R15+R16+R17+R18</f>
        <v>0</v>
      </c>
    </row>
    <row r="20" spans="1:20" s="12" customFormat="1" ht="18" customHeight="1" x14ac:dyDescent="0.2">
      <c r="A20" s="47">
        <v>6</v>
      </c>
      <c r="B20" s="48" t="s">
        <v>15</v>
      </c>
      <c r="C20" s="49"/>
      <c r="D20" s="49"/>
      <c r="E20" s="50"/>
      <c r="F20" s="51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52" t="e">
        <f>R20*#REF!</f>
        <v>#REF!</v>
      </c>
      <c r="R20" s="53">
        <f>R19*0.15</f>
        <v>0</v>
      </c>
      <c r="S20" s="13" t="s">
        <v>16</v>
      </c>
      <c r="T20" s="14"/>
    </row>
    <row r="21" spans="1:20" s="12" customFormat="1" ht="18" customHeight="1" thickBot="1" x14ac:dyDescent="0.25">
      <c r="A21" s="15">
        <v>7</v>
      </c>
      <c r="B21" s="16" t="s">
        <v>34</v>
      </c>
      <c r="C21" s="17"/>
      <c r="D21" s="17"/>
      <c r="E21" s="18"/>
      <c r="F21" s="19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20"/>
      <c r="R21" s="21">
        <f>ROUND(R19+R20,2)</f>
        <v>0</v>
      </c>
      <c r="S21" s="13"/>
      <c r="T21" s="14"/>
    </row>
    <row r="22" spans="1:20" s="22" customFormat="1" ht="18" customHeight="1" thickTop="1" x14ac:dyDescent="0.2">
      <c r="A22" s="34">
        <v>8</v>
      </c>
      <c r="B22" s="55" t="s">
        <v>17</v>
      </c>
      <c r="C22" s="56"/>
      <c r="D22" s="56"/>
      <c r="E22" s="56"/>
      <c r="F22" s="56"/>
      <c r="G22" s="56"/>
      <c r="H22" s="57"/>
      <c r="I22" s="56" t="s">
        <v>18</v>
      </c>
      <c r="J22" s="56"/>
      <c r="K22" s="56"/>
      <c r="L22" s="56"/>
      <c r="M22" s="56"/>
      <c r="N22" s="56"/>
      <c r="O22" s="56"/>
      <c r="P22" s="58"/>
      <c r="Q22" s="59" t="e">
        <f>#REF!+#REF!</f>
        <v>#REF!</v>
      </c>
      <c r="R22" s="36">
        <f>R21*H22</f>
        <v>0</v>
      </c>
    </row>
    <row r="23" spans="1:20" s="23" customFormat="1" ht="20.25" customHeight="1" thickBot="1" x14ac:dyDescent="0.25">
      <c r="A23" s="60">
        <v>9</v>
      </c>
      <c r="B23" s="86" t="s">
        <v>19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9"/>
      <c r="Q23" s="42" t="e">
        <f>#REF!+Q4+SUM(Q16:Q18)</f>
        <v>#REF!</v>
      </c>
      <c r="R23" s="43"/>
      <c r="T23" s="22"/>
    </row>
    <row r="24" spans="1:20" s="22" customFormat="1" ht="20.25" customHeight="1" thickTop="1" thickBot="1" x14ac:dyDescent="0.25">
      <c r="A24" s="15">
        <v>10</v>
      </c>
      <c r="B24" s="84" t="s">
        <v>20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24"/>
      <c r="R24" s="21"/>
    </row>
    <row r="25" spans="1:20" s="25" customFormat="1" ht="18" customHeight="1" thickTop="1" x14ac:dyDescent="0.2">
      <c r="A25" s="34">
        <v>11</v>
      </c>
      <c r="B25" s="55" t="s">
        <v>21</v>
      </c>
      <c r="C25" s="56"/>
      <c r="D25" s="56"/>
      <c r="E25" s="61"/>
      <c r="F25" s="62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63"/>
      <c r="R25" s="36">
        <f>R22+R23+R24</f>
        <v>0</v>
      </c>
      <c r="T25" s="22"/>
    </row>
    <row r="26" spans="1:20" s="12" customFormat="1" ht="18" customHeight="1" x14ac:dyDescent="0.2">
      <c r="A26" s="37">
        <v>12</v>
      </c>
      <c r="B26" s="38" t="s">
        <v>22</v>
      </c>
      <c r="C26" s="40" t="s">
        <v>23</v>
      </c>
      <c r="D26" s="64">
        <v>0.18</v>
      </c>
      <c r="E26" s="80" t="s">
        <v>24</v>
      </c>
      <c r="F26" s="80"/>
      <c r="G26" s="39"/>
      <c r="H26" s="39"/>
      <c r="I26" s="39"/>
      <c r="J26" s="39"/>
      <c r="K26" s="39"/>
      <c r="L26" s="39"/>
      <c r="M26" s="39"/>
      <c r="N26" s="39"/>
      <c r="O26" s="39"/>
      <c r="P26" s="65"/>
      <c r="Q26" s="66" t="e">
        <f>ROUND(#REF!*$D26,2)</f>
        <v>#REF!</v>
      </c>
      <c r="R26" s="67">
        <f>R25*D26</f>
        <v>0</v>
      </c>
    </row>
    <row r="27" spans="1:20" s="11" customFormat="1" ht="24" customHeight="1" thickBot="1" x14ac:dyDescent="0.25">
      <c r="A27" s="15">
        <v>13</v>
      </c>
      <c r="B27" s="81" t="s">
        <v>25</v>
      </c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26" t="e">
        <f>#REF!+Q26</f>
        <v>#REF!</v>
      </c>
      <c r="R27" s="27">
        <f>R25+R26</f>
        <v>0</v>
      </c>
    </row>
    <row r="28" spans="1:20" s="12" customFormat="1" ht="15" customHeight="1" thickTop="1" x14ac:dyDescent="0.2">
      <c r="A28" s="28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</row>
    <row r="29" spans="1:20" s="12" customFormat="1" ht="15" customHeight="1" x14ac:dyDescent="0.2">
      <c r="A29" s="83"/>
      <c r="B29" s="83"/>
      <c r="C29" s="83"/>
      <c r="D29" s="83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1"/>
      <c r="R29" s="31"/>
    </row>
    <row r="30" spans="1:20" ht="15" x14ac:dyDescent="0.2">
      <c r="A30" s="68" t="s">
        <v>30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</row>
    <row r="31" spans="1:20" x14ac:dyDescent="0.2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</row>
    <row r="32" spans="1:20" x14ac:dyDescent="0.2">
      <c r="A32" s="33"/>
      <c r="B32" s="33" t="s">
        <v>26</v>
      </c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</row>
    <row r="33" spans="1:18" x14ac:dyDescent="0.2">
      <c r="A33" s="33"/>
      <c r="B33" s="33" t="s">
        <v>27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</row>
    <row r="34" spans="1:18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</row>
    <row r="35" spans="1:18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</row>
    <row r="36" spans="1:18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</row>
    <row r="37" spans="1:18" x14ac:dyDescent="0.2">
      <c r="A37" s="33"/>
      <c r="B37" s="33" t="s">
        <v>28</v>
      </c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</row>
    <row r="38" spans="1:18" x14ac:dyDescent="0.2">
      <c r="A38" s="32"/>
      <c r="B38" s="33" t="s">
        <v>29</v>
      </c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2"/>
      <c r="P38" s="32"/>
      <c r="Q38" s="32"/>
      <c r="R38" s="32"/>
    </row>
    <row r="39" spans="1:18" x14ac:dyDescent="0.2"/>
    <row r="40" spans="1:18" x14ac:dyDescent="0.2"/>
    <row r="41" spans="1:18" x14ac:dyDescent="0.2"/>
    <row r="42" spans="1:18" x14ac:dyDescent="0.2"/>
    <row r="43" spans="1:18" x14ac:dyDescent="0.2"/>
    <row r="44" spans="1:18" x14ac:dyDescent="0.2"/>
    <row r="45" spans="1:18" x14ac:dyDescent="0.2"/>
    <row r="46" spans="1:18" x14ac:dyDescent="0.2"/>
    <row r="47" spans="1:18" x14ac:dyDescent="0.2"/>
    <row r="48" spans="1:1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</sheetData>
  <mergeCells count="22">
    <mergeCell ref="B24:P24"/>
    <mergeCell ref="B16:I16"/>
    <mergeCell ref="K16:L16"/>
    <mergeCell ref="J18:M18"/>
    <mergeCell ref="N18:P18"/>
    <mergeCell ref="B23:P23"/>
    <mergeCell ref="A30:R30"/>
    <mergeCell ref="B15:P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B14:P14"/>
    <mergeCell ref="E26:F26"/>
    <mergeCell ref="B27:P27"/>
    <mergeCell ref="A29:D29"/>
  </mergeCells>
  <printOptions horizontalCentered="1"/>
  <pageMargins left="0.78740157480314965" right="0.59055118110236227" top="0.98425196850393704" bottom="0.98425196850393704" header="0.51181102362204722" footer="0.51181102362204722"/>
  <pageSetup paperSize="9" scale="8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Букин Илья</dc:creator>
  <cp:lastModifiedBy>Куркова Рада Владимировна</cp:lastModifiedBy>
  <dcterms:created xsi:type="dcterms:W3CDTF">2013-07-24T10:21:17Z</dcterms:created>
  <dcterms:modified xsi:type="dcterms:W3CDTF">2014-05-06T08:34:01Z</dcterms:modified>
</cp:coreProperties>
</file>